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9%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3" i="1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D13"/>
  <c r="C13"/>
  <c r="D8"/>
  <c r="D9"/>
  <c r="D14" s="1"/>
  <c r="D15" s="1"/>
  <c r="T8"/>
  <c r="U8"/>
  <c r="T9"/>
  <c r="U9"/>
  <c r="E8"/>
  <c r="F8"/>
  <c r="G8"/>
  <c r="H8"/>
  <c r="I8"/>
  <c r="J8"/>
  <c r="K8"/>
  <c r="L8"/>
  <c r="M8"/>
  <c r="N8"/>
  <c r="O8"/>
  <c r="P8"/>
  <c r="Q8"/>
  <c r="R8"/>
  <c r="S8"/>
  <c r="V8"/>
  <c r="W8"/>
  <c r="X8"/>
  <c r="E9"/>
  <c r="F9"/>
  <c r="G9"/>
  <c r="H9"/>
  <c r="I9"/>
  <c r="J9"/>
  <c r="K9"/>
  <c r="L9"/>
  <c r="M9"/>
  <c r="N9"/>
  <c r="O9"/>
  <c r="P9"/>
  <c r="Q9"/>
  <c r="R9"/>
  <c r="S9"/>
  <c r="V9"/>
  <c r="W9"/>
  <c r="X9"/>
  <c r="C9"/>
  <c r="C8"/>
  <c r="C14" l="1"/>
  <c r="C15" s="1"/>
  <c r="F14"/>
  <c r="F15" s="1"/>
  <c r="U14"/>
  <c r="U15" s="1"/>
  <c r="T14"/>
  <c r="T15" s="1"/>
  <c r="E14"/>
  <c r="E15" s="1"/>
  <c r="X14"/>
  <c r="X15" s="1"/>
  <c r="O14"/>
  <c r="O15" s="1"/>
  <c r="M14"/>
  <c r="M15" s="1"/>
  <c r="I14"/>
  <c r="I15" s="1"/>
  <c r="P14"/>
  <c r="P15" s="1"/>
  <c r="W14"/>
  <c r="W15" s="1"/>
  <c r="S14"/>
  <c r="S15" s="1"/>
  <c r="Q14"/>
  <c r="Q15" s="1"/>
  <c r="V14"/>
  <c r="V15" s="1"/>
  <c r="R14"/>
  <c r="R15" s="1"/>
  <c r="N14"/>
  <c r="N15" s="1"/>
  <c r="J14"/>
  <c r="J15" s="1"/>
  <c r="H14"/>
  <c r="H15" s="1"/>
  <c r="L14"/>
  <c r="L15" s="1"/>
  <c r="K14"/>
  <c r="K15" s="1"/>
  <c r="G14"/>
  <c r="G15" s="1"/>
</calcChain>
</file>

<file path=xl/sharedStrings.xml><?xml version="1.0" encoding="utf-8"?>
<sst xmlns="http://schemas.openxmlformats.org/spreadsheetml/2006/main" count="36" uniqueCount="36">
  <si>
    <t>Сервисное обслуживание</t>
  </si>
  <si>
    <t>Затраты абонентскогоотдела на ввод информации</t>
  </si>
  <si>
    <t>затраты абонентскогоотдела на учёт по лицевым счетам</t>
  </si>
  <si>
    <t>затраты абонентского отдела на аренду и канцтовары</t>
  </si>
  <si>
    <t>оплата труда инженера - электрика</t>
  </si>
  <si>
    <t>транспортные расходы</t>
  </si>
  <si>
    <t>накладные расходы</t>
  </si>
  <si>
    <t>Количество лицевых счетов</t>
  </si>
  <si>
    <t>Адрес дома</t>
  </si>
  <si>
    <t>Наименование работ</t>
  </si>
  <si>
    <t>Жд.10</t>
  </si>
  <si>
    <t>Жд.14</t>
  </si>
  <si>
    <t>Юб.3</t>
  </si>
  <si>
    <t>Юб.4</t>
  </si>
  <si>
    <t>Юб.5</t>
  </si>
  <si>
    <t>Юб.14</t>
  </si>
  <si>
    <t>Юб.16</t>
  </si>
  <si>
    <t>Бельг.12</t>
  </si>
  <si>
    <t>пр.Лен.1</t>
  </si>
  <si>
    <t>пр.Лен.11</t>
  </si>
  <si>
    <t>Фил.7</t>
  </si>
  <si>
    <t>Цен.4</t>
  </si>
  <si>
    <t>Цен.6</t>
  </si>
  <si>
    <t>М.Уш.1</t>
  </si>
  <si>
    <t>М.Уш.1А</t>
  </si>
  <si>
    <t>М.Уш..2</t>
  </si>
  <si>
    <t>Агл.1</t>
  </si>
  <si>
    <t>Агл.2</t>
  </si>
  <si>
    <t>Всего затрат в месяц, рублей:</t>
  </si>
  <si>
    <t>Затраты в отопительный период (7 месяцев), рублей</t>
  </si>
  <si>
    <t>Жд.12</t>
  </si>
  <si>
    <t>пр. Лен.2</t>
  </si>
  <si>
    <t>Жд.5</t>
  </si>
  <si>
    <t>Примечание: пр. Ленина, дом 2, ул. Железнодорожная, дом 5 с декабря  2015г.</t>
  </si>
  <si>
    <t>Жд.3</t>
  </si>
  <si>
    <t>Техническое обслуживание приборов учёта тепловой энергии из расчёта  9% от тарифа за тепловую энергию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</si>
</sst>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17"/>
  <sheetViews>
    <sheetView tabSelected="1" topLeftCell="B1" workbookViewId="0">
      <selection activeCell="M10" sqref="M10"/>
    </sheetView>
  </sheetViews>
  <sheetFormatPr defaultRowHeight="15"/>
  <cols>
    <col min="1" max="1" width="4.42578125" style="1" hidden="1" customWidth="1"/>
    <col min="2" max="2" width="20.85546875" style="1" customWidth="1"/>
    <col min="3" max="3" width="9.140625" style="4" customWidth="1"/>
    <col min="4" max="4" width="8.140625" style="4" customWidth="1"/>
    <col min="5" max="5" width="8.5703125" style="4" customWidth="1"/>
    <col min="6" max="6" width="8.28515625" style="4" customWidth="1"/>
    <col min="7" max="7" width="8.85546875" style="4" customWidth="1"/>
    <col min="8" max="8" width="9" style="4" customWidth="1"/>
    <col min="9" max="9" width="8.85546875" style="4" customWidth="1"/>
    <col min="10" max="10" width="9.7109375" style="4" customWidth="1"/>
    <col min="11" max="11" width="8.85546875" style="4" customWidth="1"/>
    <col min="12" max="12" width="8.42578125" style="4" customWidth="1"/>
    <col min="13" max="13" width="9.42578125" style="4" customWidth="1"/>
    <col min="14" max="14" width="8.28515625" style="4" customWidth="1"/>
    <col min="15" max="15" width="8.5703125" style="4" customWidth="1"/>
    <col min="16" max="16" width="8.28515625" style="4" customWidth="1"/>
    <col min="17" max="17" width="9.28515625" style="4" customWidth="1"/>
    <col min="18" max="18" width="9" style="4" customWidth="1"/>
    <col min="19" max="19" width="8.42578125" style="4" customWidth="1"/>
    <col min="20" max="20" width="9.140625" style="4" customWidth="1"/>
    <col min="21" max="21" width="8.140625" style="4" customWidth="1"/>
    <col min="22" max="22" width="8.85546875" style="4" customWidth="1"/>
    <col min="23" max="23" width="8.7109375" style="4" customWidth="1"/>
    <col min="24" max="24" width="8.5703125" style="4" customWidth="1"/>
    <col min="25" max="25" width="9.140625" style="4"/>
    <col min="26" max="31" width="9.140625" style="1"/>
  </cols>
  <sheetData>
    <row r="2" spans="1:31" s="18" customFormat="1" ht="33.75" customHeight="1">
      <c r="A2" s="16"/>
      <c r="B2" s="41" t="s">
        <v>35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17"/>
      <c r="Z2" s="16"/>
      <c r="AA2" s="16"/>
      <c r="AB2" s="16"/>
      <c r="AC2" s="16"/>
      <c r="AD2" s="16"/>
      <c r="AE2" s="16"/>
    </row>
    <row r="3" spans="1:31" ht="35.25" customHeight="1" thickBot="1"/>
    <row r="4" spans="1:31" s="7" customFormat="1" ht="19.5" customHeight="1">
      <c r="A4" s="6"/>
      <c r="B4" s="9" t="s">
        <v>8</v>
      </c>
      <c r="C4" s="42" t="s">
        <v>11</v>
      </c>
      <c r="D4" s="46" t="s">
        <v>34</v>
      </c>
      <c r="E4" s="38" t="s">
        <v>10</v>
      </c>
      <c r="F4" s="38" t="s">
        <v>12</v>
      </c>
      <c r="G4" s="38" t="s">
        <v>13</v>
      </c>
      <c r="H4" s="38" t="s">
        <v>14</v>
      </c>
      <c r="I4" s="38" t="s">
        <v>15</v>
      </c>
      <c r="J4" s="38" t="s">
        <v>16</v>
      </c>
      <c r="K4" s="38" t="s">
        <v>17</v>
      </c>
      <c r="L4" s="38" t="s">
        <v>18</v>
      </c>
      <c r="M4" s="38" t="s">
        <v>19</v>
      </c>
      <c r="N4" s="38" t="s">
        <v>20</v>
      </c>
      <c r="O4" s="38" t="s">
        <v>21</v>
      </c>
      <c r="P4" s="38" t="s">
        <v>22</v>
      </c>
      <c r="Q4" s="38" t="s">
        <v>23</v>
      </c>
      <c r="R4" s="38" t="s">
        <v>24</v>
      </c>
      <c r="S4" s="38" t="s">
        <v>25</v>
      </c>
      <c r="T4" s="46" t="s">
        <v>31</v>
      </c>
      <c r="U4" s="46" t="s">
        <v>32</v>
      </c>
      <c r="V4" s="38" t="s">
        <v>26</v>
      </c>
      <c r="W4" s="38" t="s">
        <v>27</v>
      </c>
      <c r="X4" s="44" t="s">
        <v>30</v>
      </c>
      <c r="Y4" s="8"/>
      <c r="Z4" s="6"/>
      <c r="AA4" s="6"/>
      <c r="AB4" s="6"/>
      <c r="AC4" s="6"/>
      <c r="AD4" s="6"/>
      <c r="AE4" s="6"/>
    </row>
    <row r="5" spans="1:31" s="7" customFormat="1" ht="23.25" customHeight="1" thickBot="1">
      <c r="A5" s="6"/>
      <c r="B5" s="10" t="s">
        <v>9</v>
      </c>
      <c r="C5" s="43"/>
      <c r="D5" s="47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7"/>
      <c r="U5" s="47"/>
      <c r="V5" s="39"/>
      <c r="W5" s="39"/>
      <c r="X5" s="45"/>
      <c r="Y5" s="8"/>
      <c r="Z5" s="6"/>
      <c r="AA5" s="6"/>
      <c r="AB5" s="6"/>
      <c r="AC5" s="6"/>
      <c r="AD5" s="6"/>
      <c r="AE5" s="6"/>
    </row>
    <row r="6" spans="1:31" ht="33.75" customHeight="1">
      <c r="B6" s="11" t="s">
        <v>7</v>
      </c>
      <c r="C6" s="33">
        <v>29</v>
      </c>
      <c r="D6" s="19">
        <v>16</v>
      </c>
      <c r="E6" s="19">
        <v>18</v>
      </c>
      <c r="F6" s="19">
        <v>24</v>
      </c>
      <c r="G6" s="19">
        <v>24</v>
      </c>
      <c r="H6" s="19">
        <v>24</v>
      </c>
      <c r="I6" s="19">
        <v>60</v>
      </c>
      <c r="J6" s="19">
        <v>60</v>
      </c>
      <c r="K6" s="19">
        <v>24</v>
      </c>
      <c r="L6" s="19">
        <v>60</v>
      </c>
      <c r="M6" s="19">
        <v>70</v>
      </c>
      <c r="N6" s="19">
        <v>68</v>
      </c>
      <c r="O6" s="19">
        <v>24</v>
      </c>
      <c r="P6" s="19">
        <v>24</v>
      </c>
      <c r="Q6" s="19">
        <v>27</v>
      </c>
      <c r="R6" s="19">
        <v>27</v>
      </c>
      <c r="S6" s="19">
        <v>27</v>
      </c>
      <c r="T6" s="19">
        <v>60</v>
      </c>
      <c r="U6" s="19">
        <v>16</v>
      </c>
      <c r="V6" s="19">
        <v>22</v>
      </c>
      <c r="W6" s="19">
        <v>22</v>
      </c>
      <c r="X6" s="34">
        <v>27</v>
      </c>
    </row>
    <row r="7" spans="1:31" ht="31.5" customHeight="1">
      <c r="B7" s="12" t="s">
        <v>0</v>
      </c>
      <c r="C7" s="20">
        <v>1000</v>
      </c>
      <c r="D7" s="21">
        <v>1200</v>
      </c>
      <c r="E7" s="21">
        <v>1200</v>
      </c>
      <c r="F7" s="21">
        <v>1200</v>
      </c>
      <c r="G7" s="21">
        <v>1200</v>
      </c>
      <c r="H7" s="21">
        <v>1200</v>
      </c>
      <c r="I7" s="21">
        <v>1200</v>
      </c>
      <c r="J7" s="21">
        <v>1200</v>
      </c>
      <c r="K7" s="21">
        <v>1200</v>
      </c>
      <c r="L7" s="21">
        <v>1200</v>
      </c>
      <c r="M7" s="21">
        <v>1200</v>
      </c>
      <c r="N7" s="21">
        <v>1200</v>
      </c>
      <c r="O7" s="21">
        <v>1200</v>
      </c>
      <c r="P7" s="21">
        <v>1200</v>
      </c>
      <c r="Q7" s="21">
        <v>1200</v>
      </c>
      <c r="R7" s="21">
        <v>1200</v>
      </c>
      <c r="S7" s="21">
        <v>1200</v>
      </c>
      <c r="T7" s="21">
        <v>1200</v>
      </c>
      <c r="U7" s="21">
        <v>1200</v>
      </c>
      <c r="V7" s="21">
        <v>1200</v>
      </c>
      <c r="W7" s="21">
        <v>1200</v>
      </c>
      <c r="X7" s="22">
        <v>1000</v>
      </c>
    </row>
    <row r="8" spans="1:31" ht="57.75" customHeight="1">
      <c r="B8" s="12" t="s">
        <v>1</v>
      </c>
      <c r="C8" s="23">
        <f>(0.72*C6/100)*98.93*1.202</f>
        <v>24.829213967999998</v>
      </c>
      <c r="D8" s="24">
        <f>(0.72*D6/100)*98.93*1.202</f>
        <v>13.698876672000001</v>
      </c>
      <c r="E8" s="24">
        <f t="shared" ref="E8:X8" si="0">(0.72*E6/100)*98.93*1.202</f>
        <v>15.411236255999999</v>
      </c>
      <c r="F8" s="24">
        <f t="shared" si="0"/>
        <v>20.548315008000003</v>
      </c>
      <c r="G8" s="24">
        <f t="shared" si="0"/>
        <v>20.548315008000003</v>
      </c>
      <c r="H8" s="24">
        <f t="shared" si="0"/>
        <v>20.548315008000003</v>
      </c>
      <c r="I8" s="24">
        <f t="shared" si="0"/>
        <v>51.370787519999993</v>
      </c>
      <c r="J8" s="24">
        <f t="shared" si="0"/>
        <v>51.370787519999993</v>
      </c>
      <c r="K8" s="24">
        <f t="shared" si="0"/>
        <v>20.548315008000003</v>
      </c>
      <c r="L8" s="24">
        <f t="shared" si="0"/>
        <v>51.370787519999993</v>
      </c>
      <c r="M8" s="24">
        <f t="shared" si="0"/>
        <v>59.932585439999997</v>
      </c>
      <c r="N8" s="24">
        <f t="shared" si="0"/>
        <v>58.220225855999999</v>
      </c>
      <c r="O8" s="24">
        <f t="shared" si="0"/>
        <v>20.548315008000003</v>
      </c>
      <c r="P8" s="24">
        <f t="shared" si="0"/>
        <v>20.548315008000003</v>
      </c>
      <c r="Q8" s="24">
        <f t="shared" si="0"/>
        <v>23.116854384</v>
      </c>
      <c r="R8" s="24">
        <f t="shared" si="0"/>
        <v>23.116854384</v>
      </c>
      <c r="S8" s="24">
        <f t="shared" si="0"/>
        <v>23.116854384</v>
      </c>
      <c r="T8" s="24">
        <f t="shared" ref="T8:U8" si="1">(0.72*T6/100)*98.93*1.202</f>
        <v>51.370787519999993</v>
      </c>
      <c r="U8" s="24">
        <f t="shared" si="1"/>
        <v>13.698876672000001</v>
      </c>
      <c r="V8" s="24">
        <f t="shared" si="0"/>
        <v>18.835955424000002</v>
      </c>
      <c r="W8" s="24">
        <f t="shared" si="0"/>
        <v>18.835955424000002</v>
      </c>
      <c r="X8" s="25">
        <f t="shared" si="0"/>
        <v>23.116854384</v>
      </c>
    </row>
    <row r="9" spans="1:31" ht="62.25" customHeight="1">
      <c r="B9" s="12" t="s">
        <v>2</v>
      </c>
      <c r="C9" s="23">
        <f>0.0035*15000*1.202</f>
        <v>63.104999999999997</v>
      </c>
      <c r="D9" s="24">
        <f>0.0035*15000*1.202</f>
        <v>63.104999999999997</v>
      </c>
      <c r="E9" s="24">
        <f t="shared" ref="E9:X9" si="2">0.0035*15000*1.202</f>
        <v>63.104999999999997</v>
      </c>
      <c r="F9" s="24">
        <f t="shared" si="2"/>
        <v>63.104999999999997</v>
      </c>
      <c r="G9" s="24">
        <f t="shared" si="2"/>
        <v>63.104999999999997</v>
      </c>
      <c r="H9" s="24">
        <f t="shared" si="2"/>
        <v>63.104999999999997</v>
      </c>
      <c r="I9" s="24">
        <f t="shared" si="2"/>
        <v>63.104999999999997</v>
      </c>
      <c r="J9" s="24">
        <f t="shared" si="2"/>
        <v>63.104999999999997</v>
      </c>
      <c r="K9" s="24">
        <f t="shared" si="2"/>
        <v>63.104999999999997</v>
      </c>
      <c r="L9" s="24">
        <f t="shared" si="2"/>
        <v>63.104999999999997</v>
      </c>
      <c r="M9" s="24">
        <f t="shared" si="2"/>
        <v>63.104999999999997</v>
      </c>
      <c r="N9" s="24">
        <f t="shared" si="2"/>
        <v>63.104999999999997</v>
      </c>
      <c r="O9" s="24">
        <f t="shared" si="2"/>
        <v>63.104999999999997</v>
      </c>
      <c r="P9" s="24">
        <f t="shared" si="2"/>
        <v>63.104999999999997</v>
      </c>
      <c r="Q9" s="24">
        <f t="shared" si="2"/>
        <v>63.104999999999997</v>
      </c>
      <c r="R9" s="24">
        <f t="shared" si="2"/>
        <v>63.104999999999997</v>
      </c>
      <c r="S9" s="24">
        <f t="shared" si="2"/>
        <v>63.104999999999997</v>
      </c>
      <c r="T9" s="24">
        <f t="shared" si="2"/>
        <v>63.104999999999997</v>
      </c>
      <c r="U9" s="24">
        <f t="shared" si="2"/>
        <v>63.104999999999997</v>
      </c>
      <c r="V9" s="24">
        <f t="shared" si="2"/>
        <v>63.104999999999997</v>
      </c>
      <c r="W9" s="24">
        <f t="shared" si="2"/>
        <v>63.104999999999997</v>
      </c>
      <c r="X9" s="25">
        <f t="shared" si="2"/>
        <v>63.104999999999997</v>
      </c>
    </row>
    <row r="10" spans="1:31" ht="51" customHeight="1">
      <c r="B10" s="12" t="s">
        <v>3</v>
      </c>
      <c r="C10" s="20">
        <v>93.88</v>
      </c>
      <c r="D10" s="21">
        <v>93.88</v>
      </c>
      <c r="E10" s="21">
        <v>93.88</v>
      </c>
      <c r="F10" s="21">
        <v>93.88</v>
      </c>
      <c r="G10" s="21">
        <v>93.88</v>
      </c>
      <c r="H10" s="21">
        <v>93.88</v>
      </c>
      <c r="I10" s="21">
        <v>93.88</v>
      </c>
      <c r="J10" s="21">
        <v>93.88</v>
      </c>
      <c r="K10" s="21">
        <v>93.88</v>
      </c>
      <c r="L10" s="21">
        <v>93.88</v>
      </c>
      <c r="M10" s="21">
        <v>93.88</v>
      </c>
      <c r="N10" s="21">
        <v>93.88</v>
      </c>
      <c r="O10" s="21">
        <v>93.88</v>
      </c>
      <c r="P10" s="21">
        <v>93.88</v>
      </c>
      <c r="Q10" s="21">
        <v>93.88</v>
      </c>
      <c r="R10" s="21">
        <v>93.88</v>
      </c>
      <c r="S10" s="21">
        <v>93.88</v>
      </c>
      <c r="T10" s="21">
        <v>93.88</v>
      </c>
      <c r="U10" s="21">
        <v>93.88</v>
      </c>
      <c r="V10" s="21">
        <v>93.88</v>
      </c>
      <c r="W10" s="21">
        <v>93.88</v>
      </c>
      <c r="X10" s="22">
        <v>93.88</v>
      </c>
    </row>
    <row r="11" spans="1:31" ht="33.75" customHeight="1">
      <c r="B11" s="12" t="s">
        <v>4</v>
      </c>
      <c r="C11" s="20">
        <v>278.19</v>
      </c>
      <c r="D11" s="21">
        <v>278.19</v>
      </c>
      <c r="E11" s="21">
        <v>278.19</v>
      </c>
      <c r="F11" s="21">
        <v>278.19</v>
      </c>
      <c r="G11" s="21">
        <v>278.19</v>
      </c>
      <c r="H11" s="21">
        <v>278.19</v>
      </c>
      <c r="I11" s="21">
        <v>278.19</v>
      </c>
      <c r="J11" s="21">
        <v>278.19</v>
      </c>
      <c r="K11" s="21">
        <v>278.19</v>
      </c>
      <c r="L11" s="21">
        <v>278.19</v>
      </c>
      <c r="M11" s="21">
        <v>278.19</v>
      </c>
      <c r="N11" s="21">
        <v>278.19</v>
      </c>
      <c r="O11" s="21">
        <v>278.19</v>
      </c>
      <c r="P11" s="21">
        <v>278.19</v>
      </c>
      <c r="Q11" s="21">
        <v>278.19</v>
      </c>
      <c r="R11" s="21">
        <v>278.19</v>
      </c>
      <c r="S11" s="21">
        <v>278.19</v>
      </c>
      <c r="T11" s="21">
        <v>278.19</v>
      </c>
      <c r="U11" s="21">
        <v>278.19</v>
      </c>
      <c r="V11" s="21">
        <v>278.19</v>
      </c>
      <c r="W11" s="21">
        <v>278.19</v>
      </c>
      <c r="X11" s="22">
        <v>278.19</v>
      </c>
    </row>
    <row r="12" spans="1:31" ht="30">
      <c r="B12" s="12" t="s">
        <v>5</v>
      </c>
      <c r="C12" s="20">
        <v>764</v>
      </c>
      <c r="D12" s="21">
        <v>764</v>
      </c>
      <c r="E12" s="21">
        <v>764</v>
      </c>
      <c r="F12" s="21">
        <v>764</v>
      </c>
      <c r="G12" s="21">
        <v>764</v>
      </c>
      <c r="H12" s="21">
        <v>764</v>
      </c>
      <c r="I12" s="21">
        <v>764</v>
      </c>
      <c r="J12" s="21">
        <v>764</v>
      </c>
      <c r="K12" s="21">
        <v>764</v>
      </c>
      <c r="L12" s="21">
        <v>764</v>
      </c>
      <c r="M12" s="21">
        <v>764</v>
      </c>
      <c r="N12" s="21">
        <v>764</v>
      </c>
      <c r="O12" s="21">
        <v>764</v>
      </c>
      <c r="P12" s="21">
        <v>764</v>
      </c>
      <c r="Q12" s="21">
        <v>764</v>
      </c>
      <c r="R12" s="21">
        <v>764</v>
      </c>
      <c r="S12" s="21">
        <v>764</v>
      </c>
      <c r="T12" s="21">
        <v>764</v>
      </c>
      <c r="U12" s="21">
        <v>764</v>
      </c>
      <c r="V12" s="21">
        <v>764</v>
      </c>
      <c r="W12" s="21">
        <v>764</v>
      </c>
      <c r="X12" s="22">
        <v>764</v>
      </c>
    </row>
    <row r="13" spans="1:31" ht="24.75" customHeight="1" thickBot="1">
      <c r="B13" s="13" t="s">
        <v>6</v>
      </c>
      <c r="C13" s="35">
        <f>(C7+C8+C9+C10+C11+C12)*14.2%</f>
        <v>315.80859838345594</v>
      </c>
      <c r="D13" s="36">
        <f>(D7+D8+D9+D10+D11+D12)*14.2%</f>
        <v>342.628090487424</v>
      </c>
      <c r="E13" s="36">
        <f t="shared" ref="E13:X13" si="3">(E7+E8+E9+E10+E11+E12)*14.2%</f>
        <v>342.87124554835196</v>
      </c>
      <c r="F13" s="36">
        <f t="shared" si="3"/>
        <v>343.60071073113596</v>
      </c>
      <c r="G13" s="36">
        <f t="shared" si="3"/>
        <v>343.60071073113596</v>
      </c>
      <c r="H13" s="36">
        <f t="shared" si="3"/>
        <v>343.60071073113596</v>
      </c>
      <c r="I13" s="36">
        <f t="shared" si="3"/>
        <v>347.97750182783994</v>
      </c>
      <c r="J13" s="36">
        <f t="shared" si="3"/>
        <v>347.97750182783994</v>
      </c>
      <c r="K13" s="36">
        <f t="shared" si="3"/>
        <v>343.60071073113596</v>
      </c>
      <c r="L13" s="36">
        <f t="shared" si="3"/>
        <v>347.97750182783994</v>
      </c>
      <c r="M13" s="36">
        <f t="shared" si="3"/>
        <v>349.19327713247998</v>
      </c>
      <c r="N13" s="36">
        <f t="shared" si="3"/>
        <v>348.95012207155202</v>
      </c>
      <c r="O13" s="36">
        <f t="shared" si="3"/>
        <v>343.60071073113596</v>
      </c>
      <c r="P13" s="36">
        <f t="shared" si="3"/>
        <v>343.60071073113596</v>
      </c>
      <c r="Q13" s="36">
        <f t="shared" si="3"/>
        <v>343.96544332252796</v>
      </c>
      <c r="R13" s="36">
        <f t="shared" si="3"/>
        <v>343.96544332252796</v>
      </c>
      <c r="S13" s="36">
        <f t="shared" si="3"/>
        <v>343.96544332252796</v>
      </c>
      <c r="T13" s="36">
        <f t="shared" si="3"/>
        <v>347.97750182783994</v>
      </c>
      <c r="U13" s="36">
        <f t="shared" si="3"/>
        <v>342.628090487424</v>
      </c>
      <c r="V13" s="36">
        <f t="shared" si="3"/>
        <v>343.357555670208</v>
      </c>
      <c r="W13" s="36">
        <f t="shared" si="3"/>
        <v>343.357555670208</v>
      </c>
      <c r="X13" s="37">
        <f t="shared" si="3"/>
        <v>315.56544332252798</v>
      </c>
    </row>
    <row r="14" spans="1:31" s="3" customFormat="1" ht="39" customHeight="1" thickBot="1">
      <c r="A14" s="2"/>
      <c r="B14" s="14" t="s">
        <v>28</v>
      </c>
      <c r="C14" s="26">
        <f t="shared" ref="C14:X14" si="4">SUM(C7:C13)</f>
        <v>2539.8128123514557</v>
      </c>
      <c r="D14" s="27">
        <f t="shared" si="4"/>
        <v>2755.5019671594241</v>
      </c>
      <c r="E14" s="28">
        <f t="shared" si="4"/>
        <v>2757.457481804352</v>
      </c>
      <c r="F14" s="28">
        <f t="shared" si="4"/>
        <v>2763.3240257391362</v>
      </c>
      <c r="G14" s="28">
        <f t="shared" si="4"/>
        <v>2763.3240257391362</v>
      </c>
      <c r="H14" s="28">
        <f t="shared" si="4"/>
        <v>2763.3240257391362</v>
      </c>
      <c r="I14" s="28">
        <f t="shared" si="4"/>
        <v>2798.5232893478401</v>
      </c>
      <c r="J14" s="28">
        <f t="shared" si="4"/>
        <v>2798.5232893478401</v>
      </c>
      <c r="K14" s="28">
        <f t="shared" si="4"/>
        <v>2763.3240257391362</v>
      </c>
      <c r="L14" s="28">
        <f t="shared" si="4"/>
        <v>2798.5232893478401</v>
      </c>
      <c r="M14" s="28">
        <f t="shared" si="4"/>
        <v>2808.3008625724801</v>
      </c>
      <c r="N14" s="28">
        <f t="shared" si="4"/>
        <v>2806.3453479275522</v>
      </c>
      <c r="O14" s="28">
        <f t="shared" si="4"/>
        <v>2763.3240257391362</v>
      </c>
      <c r="P14" s="28">
        <f t="shared" si="4"/>
        <v>2763.3240257391362</v>
      </c>
      <c r="Q14" s="28">
        <f t="shared" si="4"/>
        <v>2766.2572977065279</v>
      </c>
      <c r="R14" s="28">
        <f t="shared" si="4"/>
        <v>2766.2572977065279</v>
      </c>
      <c r="S14" s="28">
        <f t="shared" si="4"/>
        <v>2766.2572977065279</v>
      </c>
      <c r="T14" s="28">
        <f t="shared" si="4"/>
        <v>2798.5232893478401</v>
      </c>
      <c r="U14" s="28">
        <f t="shared" si="4"/>
        <v>2755.5019671594241</v>
      </c>
      <c r="V14" s="28">
        <f t="shared" si="4"/>
        <v>2761.3685110942083</v>
      </c>
      <c r="W14" s="28">
        <f t="shared" si="4"/>
        <v>2761.3685110942083</v>
      </c>
      <c r="X14" s="29">
        <f t="shared" si="4"/>
        <v>2537.8572977065282</v>
      </c>
      <c r="Y14" s="5"/>
      <c r="Z14" s="2"/>
      <c r="AA14" s="2"/>
      <c r="AB14" s="2"/>
      <c r="AC14" s="2"/>
      <c r="AD14" s="2"/>
      <c r="AE14" s="2"/>
    </row>
    <row r="15" spans="1:31" s="3" customFormat="1" ht="66.75" customHeight="1" thickBot="1">
      <c r="A15" s="2"/>
      <c r="B15" s="15" t="s">
        <v>29</v>
      </c>
      <c r="C15" s="30">
        <f>C14*7</f>
        <v>17778.689686460191</v>
      </c>
      <c r="D15" s="30">
        <f>D14*7</f>
        <v>19288.513770115969</v>
      </c>
      <c r="E15" s="30">
        <f t="shared" ref="E15:X15" si="5">E14*7</f>
        <v>19302.202372630465</v>
      </c>
      <c r="F15" s="30">
        <f t="shared" si="5"/>
        <v>19343.268180173953</v>
      </c>
      <c r="G15" s="30">
        <f t="shared" si="5"/>
        <v>19343.268180173953</v>
      </c>
      <c r="H15" s="30">
        <f t="shared" si="5"/>
        <v>19343.268180173953</v>
      </c>
      <c r="I15" s="30">
        <f t="shared" si="5"/>
        <v>19589.663025434882</v>
      </c>
      <c r="J15" s="30">
        <f t="shared" si="5"/>
        <v>19589.663025434882</v>
      </c>
      <c r="K15" s="30">
        <f t="shared" si="5"/>
        <v>19343.268180173953</v>
      </c>
      <c r="L15" s="30">
        <f t="shared" si="5"/>
        <v>19589.663025434882</v>
      </c>
      <c r="M15" s="30">
        <f t="shared" si="5"/>
        <v>19658.106038007361</v>
      </c>
      <c r="N15" s="30">
        <f t="shared" si="5"/>
        <v>19644.417435492865</v>
      </c>
      <c r="O15" s="30">
        <f t="shared" si="5"/>
        <v>19343.268180173953</v>
      </c>
      <c r="P15" s="30">
        <f t="shared" si="5"/>
        <v>19343.268180173953</v>
      </c>
      <c r="Q15" s="30">
        <f t="shared" si="5"/>
        <v>19363.801083945695</v>
      </c>
      <c r="R15" s="30">
        <f t="shared" si="5"/>
        <v>19363.801083945695</v>
      </c>
      <c r="S15" s="30">
        <f t="shared" si="5"/>
        <v>19363.801083945695</v>
      </c>
      <c r="T15" s="30">
        <f>T14*1</f>
        <v>2798.5232893478401</v>
      </c>
      <c r="U15" s="31">
        <f>U14</f>
        <v>2755.5019671594241</v>
      </c>
      <c r="V15" s="30">
        <f t="shared" si="5"/>
        <v>19329.579577659457</v>
      </c>
      <c r="W15" s="30">
        <f t="shared" si="5"/>
        <v>19329.579577659457</v>
      </c>
      <c r="X15" s="32">
        <f t="shared" si="5"/>
        <v>17765.001083945699</v>
      </c>
      <c r="Y15" s="5"/>
      <c r="Z15" s="2"/>
      <c r="AA15" s="2"/>
      <c r="AB15" s="2"/>
      <c r="AC15" s="2"/>
      <c r="AD15" s="2"/>
      <c r="AE15" s="2"/>
    </row>
    <row r="16" spans="1:31" ht="30" customHeight="1"/>
    <row r="17" spans="2:16">
      <c r="B17" s="40" t="s">
        <v>33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</sheetData>
  <mergeCells count="24">
    <mergeCell ref="O4:O5"/>
    <mergeCell ref="C4:C5"/>
    <mergeCell ref="E4:E5"/>
    <mergeCell ref="F4:F5"/>
    <mergeCell ref="G4:G5"/>
    <mergeCell ref="H4:H5"/>
    <mergeCell ref="I4:I5"/>
    <mergeCell ref="D4:D5"/>
    <mergeCell ref="B17:P17"/>
    <mergeCell ref="X4:X5"/>
    <mergeCell ref="B2:X2"/>
    <mergeCell ref="T4:T5"/>
    <mergeCell ref="U4:U5"/>
    <mergeCell ref="P4:P5"/>
    <mergeCell ref="Q4:Q5"/>
    <mergeCell ref="R4:R5"/>
    <mergeCell ref="S4:S5"/>
    <mergeCell ref="V4:V5"/>
    <mergeCell ref="W4:W5"/>
    <mergeCell ref="J4:J5"/>
    <mergeCell ref="K4:K5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9%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2016-04-08T10:19:10Z</dcterms:modified>
</cp:coreProperties>
</file>